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ЫБОРЫ 2016\ВЫБОРЫ 2016\"/>
    </mc:Choice>
  </mc:AlternateContent>
  <bookViews>
    <workbookView xWindow="0" yWindow="0" windowWidth="28800" windowHeight="12435"/>
  </bookViews>
  <sheets>
    <sheet name="Отчет" sheetId="1" r:id="rId1"/>
  </sheets>
  <calcPr calcId="152511"/>
</workbook>
</file>

<file path=xl/calcChain.xml><?xml version="1.0" encoding="utf-8"?>
<calcChain xmlns="http://schemas.openxmlformats.org/spreadsheetml/2006/main">
  <c r="I7" i="1" l="1"/>
  <c r="F8" i="1"/>
  <c r="D8" i="1"/>
  <c r="M20" i="1"/>
  <c r="K20" i="1"/>
  <c r="E20" i="1"/>
  <c r="B20" i="1"/>
  <c r="M18" i="1"/>
  <c r="K18" i="1"/>
  <c r="E18" i="1"/>
  <c r="B18" i="1"/>
  <c r="M11" i="1"/>
  <c r="K11" i="1"/>
  <c r="E11" i="1"/>
  <c r="B11" i="1"/>
  <c r="M10" i="1"/>
  <c r="L10" i="1"/>
  <c r="K10" i="1"/>
  <c r="J10" i="1"/>
  <c r="I10" i="1"/>
  <c r="H10" i="1"/>
  <c r="G10" i="1"/>
  <c r="F10" i="1"/>
  <c r="E10" i="1"/>
  <c r="D10" i="1"/>
  <c r="C10" i="1"/>
  <c r="B10" i="1"/>
  <c r="G9" i="1"/>
  <c r="F9" i="1"/>
  <c r="E9" i="1"/>
  <c r="D9" i="1"/>
  <c r="K8" i="1"/>
  <c r="J8" i="1"/>
  <c r="I8" i="1"/>
  <c r="M7" i="1"/>
  <c r="L7" i="1"/>
  <c r="H7" i="1"/>
  <c r="D7" i="1"/>
  <c r="C7" i="1"/>
  <c r="L6" i="1"/>
  <c r="H6" i="1"/>
  <c r="C6" i="1"/>
  <c r="B6" i="1"/>
  <c r="A6" i="1"/>
</calcChain>
</file>

<file path=xl/sharedStrings.xml><?xml version="1.0" encoding="utf-8"?>
<sst xmlns="http://schemas.openxmlformats.org/spreadsheetml/2006/main" count="12" uniqueCount="11">
  <si>
    <t>Отчет № 7. 31.08.2016 12:39:39</t>
  </si>
  <si>
    <t>Выборы депутатов Ставропольской городской Думы седьмого созыва</t>
  </si>
  <si>
    <t>По состоянию на 31.08.2016</t>
  </si>
  <si>
    <t>В руб.</t>
  </si>
  <si>
    <t>1</t>
  </si>
  <si>
    <t>1.</t>
  </si>
  <si>
    <t>3.</t>
  </si>
  <si>
    <t>4.</t>
  </si>
  <si>
    <t>СВЕДЕНИЯ
о поступлении средств в избирательные фонды избирательных объединений и расходовании этих средств
(на основании данных, предоставленных филиалами ПАО Сбербанк и другой кредитной организацией)</t>
  </si>
  <si>
    <t>100 000, 00</t>
  </si>
  <si>
    <t>ООО "СтавПрицеп"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</si>
</sst>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/>
    <xf numFmtId="0" fontId="2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3" fillId="2" borderId="2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2" fillId="3" borderId="2" xfId="0" quotePrefix="1" applyNumberFormat="1" applyFont="1" applyFill="1" applyBorder="1" applyAlignment="1">
      <alignment horizontal="center" vertical="center"/>
    </xf>
    <xf numFmtId="0" fontId="3" fillId="2" borderId="2" xfId="0" quotePrefix="1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2" fillId="3" borderId="6" xfId="0" applyNumberFormat="1" applyFont="1" applyFill="1" applyBorder="1" applyAlignment="1">
      <alignment horizontal="center" vertical="center"/>
    </xf>
    <xf numFmtId="0" fontId="0" fillId="0" borderId="7" xfId="0" applyBorder="1"/>
    <xf numFmtId="0" fontId="0" fillId="0" borderId="1" xfId="0" applyBorder="1"/>
    <xf numFmtId="0" fontId="2" fillId="3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2" borderId="0" xfId="0" applyFont="1" applyFill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0" fillId="0" borderId="7" xfId="0" applyBorder="1" applyAlignment="1">
      <alignment wrapText="1"/>
    </xf>
    <xf numFmtId="0" fontId="2" fillId="3" borderId="3" xfId="0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workbookViewId="0">
      <selection activeCell="H23" sqref="H23"/>
    </sheetView>
  </sheetViews>
  <sheetFormatPr defaultRowHeight="15" x14ac:dyDescent="0.25"/>
  <cols>
    <col min="1" max="1" width="5.7109375" customWidth="1"/>
    <col min="2" max="2" width="16.140625" customWidth="1"/>
    <col min="3" max="4" width="15.7109375" customWidth="1"/>
    <col min="5" max="5" width="13.140625" customWidth="1"/>
    <col min="6" max="6" width="15.7109375" customWidth="1"/>
    <col min="7" max="7" width="5.7109375" customWidth="1"/>
    <col min="8" max="8" width="15.7109375" customWidth="1"/>
    <col min="9" max="9" width="13.140625" customWidth="1"/>
    <col min="10" max="10" width="15.7109375" customWidth="1"/>
    <col min="11" max="11" width="13.140625" customWidth="1"/>
    <col min="12" max="12" width="15.7109375" customWidth="1"/>
    <col min="13" max="13" width="22.5703125" customWidth="1"/>
    <col min="14" max="14" width="9.140625" customWidth="1"/>
  </cols>
  <sheetData>
    <row r="1" spans="1:14" ht="15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 t="s">
        <v>0</v>
      </c>
    </row>
    <row r="2" spans="1:14" ht="129" customHeight="1" x14ac:dyDescent="0.25">
      <c r="A2" s="27" t="s">
        <v>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4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 t="s">
        <v>2</v>
      </c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 t="s">
        <v>3</v>
      </c>
    </row>
    <row r="6" spans="1:14" ht="24" customHeight="1" x14ac:dyDescent="0.25">
      <c r="A6" s="22" t="str">
        <f t="shared" ref="A6" si="0">"№
п/п"</f>
        <v>№
п/п</v>
      </c>
      <c r="B6" s="25" t="str">
        <f t="shared" ref="B6" si="1">"Наименование избирательного объединения"</f>
        <v>Наименование избирательного объединения</v>
      </c>
      <c r="C6" s="30" t="str">
        <f t="shared" ref="C6" si="2">"Поступило средств"</f>
        <v>Поступило средств</v>
      </c>
      <c r="D6" s="31"/>
      <c r="E6" s="31"/>
      <c r="F6" s="31"/>
      <c r="G6" s="32"/>
      <c r="H6" s="30" t="str">
        <f t="shared" ref="H6" si="3">"Израсходовано средств"</f>
        <v>Израсходовано средств</v>
      </c>
      <c r="I6" s="31"/>
      <c r="J6" s="31"/>
      <c r="K6" s="32"/>
      <c r="L6" s="30" t="str">
        <f t="shared" ref="L6" si="4">"Возвращено средств"</f>
        <v>Возвращено средств</v>
      </c>
      <c r="M6" s="32"/>
    </row>
    <row r="7" spans="1:14" ht="51.95" customHeight="1" x14ac:dyDescent="0.25">
      <c r="A7" s="23"/>
      <c r="B7" s="29"/>
      <c r="C7" s="22" t="str">
        <f t="shared" ref="C7" si="5">"всего"</f>
        <v>всего</v>
      </c>
      <c r="D7" s="30" t="str">
        <f t="shared" ref="D7" si="6">"из них"</f>
        <v>из них</v>
      </c>
      <c r="E7" s="31"/>
      <c r="F7" s="31"/>
      <c r="G7" s="32"/>
      <c r="H7" s="22" t="str">
        <f t="shared" ref="H7" si="7">"всего"</f>
        <v>всего</v>
      </c>
      <c r="I7" s="19" t="str">
        <f>"из них финансовые операции по расходованию средств на сумму, превышающую 400 тыс. рублей"</f>
        <v>из них финансовые операции по расходованию средств на сумму, превышающую 400 тыс. рублей</v>
      </c>
      <c r="J7" s="20"/>
      <c r="K7" s="21"/>
      <c r="L7" s="22" t="str">
        <f t="shared" ref="L7" si="8">"сумма, руб."</f>
        <v>сумма, руб.</v>
      </c>
      <c r="M7" s="22" t="str">
        <f t="shared" ref="M7" si="9">"основание возврата"</f>
        <v>основание возврата</v>
      </c>
      <c r="N7" s="1"/>
    </row>
    <row r="8" spans="1:14" ht="72.95" customHeight="1" x14ac:dyDescent="0.25">
      <c r="A8" s="23"/>
      <c r="B8" s="29"/>
      <c r="C8" s="23"/>
      <c r="D8" s="19" t="str">
        <f>"пожертвования от юридических лиц на сумму, превышающую 200 тыс. рублей"</f>
        <v>пожертвования от юридических лиц на сумму, превышающую 200 тыс. рублей</v>
      </c>
      <c r="E8" s="21"/>
      <c r="F8" s="19" t="str">
        <f>"пожертвования от граждан на сумму, превышающую  20 тыс. рублей"</f>
        <v>пожертвования от граждан на сумму, превышающую  20 тыс. рублей</v>
      </c>
      <c r="G8" s="21"/>
      <c r="H8" s="23"/>
      <c r="I8" s="25" t="str">
        <f t="shared" ref="I8" si="10">"дата операции"</f>
        <v>дата операции</v>
      </c>
      <c r="J8" s="22" t="str">
        <f t="shared" ref="J8" si="11">"сумма, руб."</f>
        <v>сумма, руб.</v>
      </c>
      <c r="K8" s="25" t="str">
        <f t="shared" ref="K8" si="12">"назначение платежа"</f>
        <v>назначение платежа</v>
      </c>
      <c r="L8" s="23"/>
      <c r="M8" s="23"/>
      <c r="N8" s="1"/>
    </row>
    <row r="9" spans="1:14" ht="60" customHeight="1" x14ac:dyDescent="0.25">
      <c r="A9" s="24"/>
      <c r="B9" s="26"/>
      <c r="C9" s="24"/>
      <c r="D9" s="10" t="str">
        <f>"сумма, руб."</f>
        <v>сумма, руб.</v>
      </c>
      <c r="E9" s="2" t="str">
        <f>"наименование юридического лица"</f>
        <v>наименование юридического лица</v>
      </c>
      <c r="F9" s="10" t="str">
        <f>"сумма, руб."</f>
        <v>сумма, руб.</v>
      </c>
      <c r="G9" s="2" t="str">
        <f>"кол-во граждан"</f>
        <v>кол-во граждан</v>
      </c>
      <c r="H9" s="24"/>
      <c r="I9" s="26"/>
      <c r="J9" s="24"/>
      <c r="K9" s="26"/>
      <c r="L9" s="24"/>
      <c r="M9" s="24"/>
      <c r="N9" s="1"/>
    </row>
    <row r="10" spans="1:14" x14ac:dyDescent="0.25">
      <c r="A10" s="11" t="s">
        <v>4</v>
      </c>
      <c r="B10" s="10" t="str">
        <f>"2"</f>
        <v>2</v>
      </c>
      <c r="C10" s="10" t="str">
        <f>"3"</f>
        <v>3</v>
      </c>
      <c r="D10" s="10" t="str">
        <f>"4"</f>
        <v>4</v>
      </c>
      <c r="E10" s="10" t="str">
        <f>"5"</f>
        <v>5</v>
      </c>
      <c r="F10" s="10" t="str">
        <f>"6"</f>
        <v>6</v>
      </c>
      <c r="G10" s="10" t="str">
        <f>"7"</f>
        <v>7</v>
      </c>
      <c r="H10" s="10" t="str">
        <f>"8"</f>
        <v>8</v>
      </c>
      <c r="I10" s="10" t="str">
        <f>"9"</f>
        <v>9</v>
      </c>
      <c r="J10" s="10" t="str">
        <f>"10"</f>
        <v>10</v>
      </c>
      <c r="K10" s="10" t="str">
        <f>"11"</f>
        <v>11</v>
      </c>
      <c r="L10" s="10" t="str">
        <f>"12"</f>
        <v>12</v>
      </c>
      <c r="M10" s="10" t="str">
        <f>"13"</f>
        <v>13</v>
      </c>
      <c r="N10" s="1"/>
    </row>
    <row r="11" spans="1:14" ht="106.5" customHeight="1" x14ac:dyDescent="0.25">
      <c r="A11" s="12" t="s">
        <v>5</v>
      </c>
      <c r="B11" s="4" t="str">
        <f>"Региональное отделение Политической партии СПРАВЕДЛИВАЯ РОССИЯ в Ставропольском крае"</f>
        <v>Региональное отделение Политической партии СПРАВЕДЛИВАЯ РОССИЯ в Ставропольском крае</v>
      </c>
      <c r="C11" s="14">
        <v>2275000</v>
      </c>
      <c r="D11" s="14"/>
      <c r="E11" s="13" t="str">
        <f>""</f>
        <v/>
      </c>
      <c r="F11" s="14">
        <v>200000</v>
      </c>
      <c r="G11" s="15">
        <v>1</v>
      </c>
      <c r="H11" s="14">
        <v>2235967.0099999998</v>
      </c>
      <c r="I11" s="16"/>
      <c r="J11" s="14"/>
      <c r="K11" s="13" t="str">
        <f>""</f>
        <v/>
      </c>
      <c r="L11" s="14"/>
      <c r="M11" s="13" t="str">
        <f>""</f>
        <v/>
      </c>
      <c r="N11" s="3"/>
    </row>
    <row r="12" spans="1:14" ht="20.25" customHeight="1" x14ac:dyDescent="0.25">
      <c r="A12" s="8"/>
      <c r="B12" s="8"/>
      <c r="C12" s="8"/>
      <c r="D12" s="8"/>
      <c r="E12" s="8"/>
      <c r="F12" s="8" t="s">
        <v>9</v>
      </c>
      <c r="G12" s="8">
        <v>1</v>
      </c>
      <c r="H12" s="8"/>
      <c r="I12" s="8"/>
      <c r="J12" s="8"/>
      <c r="K12" s="8"/>
      <c r="L12" s="8"/>
      <c r="M12" s="8"/>
      <c r="N12" s="3"/>
    </row>
    <row r="13" spans="1:14" ht="18.75" customHeight="1" x14ac:dyDescent="0.25">
      <c r="A13" s="8"/>
      <c r="B13" s="8"/>
      <c r="C13" s="8"/>
      <c r="D13" s="8"/>
      <c r="E13" s="8"/>
      <c r="F13" s="9">
        <v>200000</v>
      </c>
      <c r="G13" s="8">
        <v>1</v>
      </c>
      <c r="H13" s="8"/>
      <c r="I13" s="8"/>
      <c r="J13" s="8"/>
      <c r="K13" s="8"/>
      <c r="L13" s="8"/>
      <c r="M13" s="8"/>
      <c r="N13" s="3"/>
    </row>
    <row r="14" spans="1:14" ht="19.5" customHeight="1" x14ac:dyDescent="0.25">
      <c r="A14" s="8"/>
      <c r="B14" s="8"/>
      <c r="C14" s="8"/>
      <c r="D14" s="8"/>
      <c r="E14" s="8"/>
      <c r="F14" s="9">
        <v>75000</v>
      </c>
      <c r="G14" s="8">
        <v>1</v>
      </c>
      <c r="H14" s="8"/>
      <c r="I14" s="8"/>
      <c r="J14" s="8"/>
      <c r="K14" s="8"/>
      <c r="L14" s="8"/>
      <c r="M14" s="8"/>
      <c r="N14" s="3"/>
    </row>
    <row r="15" spans="1:14" ht="27" customHeight="1" x14ac:dyDescent="0.25">
      <c r="A15" s="8"/>
      <c r="B15" s="8"/>
      <c r="C15" s="8"/>
      <c r="D15" s="9">
        <v>500000</v>
      </c>
      <c r="E15" s="17" t="s">
        <v>10</v>
      </c>
      <c r="F15" s="8"/>
      <c r="G15" s="8"/>
      <c r="H15" s="8"/>
      <c r="I15" s="8"/>
      <c r="J15" s="8"/>
      <c r="K15" s="8"/>
      <c r="L15" s="8"/>
      <c r="M15" s="8"/>
      <c r="N15" s="3"/>
    </row>
    <row r="16" spans="1:14" ht="21.75" customHeight="1" x14ac:dyDescent="0.25">
      <c r="A16" s="8"/>
      <c r="B16" s="8"/>
      <c r="C16" s="8"/>
      <c r="D16" s="8"/>
      <c r="E16" s="8"/>
      <c r="F16" s="9">
        <v>200000</v>
      </c>
      <c r="G16" s="8">
        <v>1</v>
      </c>
      <c r="H16" s="8"/>
      <c r="I16" s="8"/>
      <c r="J16" s="8"/>
      <c r="K16" s="8"/>
      <c r="L16" s="8"/>
      <c r="M16" s="8"/>
    </row>
    <row r="17" spans="1:13" ht="26.25" customHeight="1" x14ac:dyDescent="0.25">
      <c r="A17" s="8"/>
      <c r="B17" s="8"/>
      <c r="C17" s="8"/>
      <c r="D17" s="9">
        <v>1000000</v>
      </c>
      <c r="E17" s="17" t="s">
        <v>10</v>
      </c>
      <c r="F17" s="8"/>
      <c r="G17" s="8"/>
      <c r="H17" s="8"/>
      <c r="I17" s="8"/>
      <c r="J17" s="8"/>
      <c r="K17" s="8"/>
      <c r="L17" s="8"/>
      <c r="M17" s="8"/>
    </row>
    <row r="18" spans="1:13" ht="114.75" x14ac:dyDescent="0.25">
      <c r="A18" s="12" t="s">
        <v>6</v>
      </c>
      <c r="B18" s="4" t="str">
        <f>"Ставропольское  местное отделение Ставропольского регионального отделения Всероссийской политической партии ""ЕДИНАЯ РОССИЯ"""</f>
        <v>Ставропольское  местное отделение Ставропольского регионального отделения Всероссийской политической партии "ЕДИНАЯ РОССИЯ"</v>
      </c>
      <c r="C18" s="14">
        <v>90000</v>
      </c>
      <c r="D18" s="14"/>
      <c r="E18" s="13" t="str">
        <f>""</f>
        <v/>
      </c>
      <c r="F18" s="14">
        <v>40000</v>
      </c>
      <c r="G18" s="15">
        <v>1</v>
      </c>
      <c r="H18" s="14">
        <v>76650</v>
      </c>
      <c r="I18" s="16"/>
      <c r="J18" s="14"/>
      <c r="K18" s="13" t="str">
        <f>""</f>
        <v/>
      </c>
      <c r="L18" s="14"/>
      <c r="M18" s="13" t="str">
        <f>""</f>
        <v/>
      </c>
    </row>
    <row r="19" spans="1:13" x14ac:dyDescent="0.25">
      <c r="A19" s="5"/>
      <c r="B19" s="17"/>
      <c r="C19" s="17"/>
      <c r="D19" s="17"/>
      <c r="E19" s="17"/>
      <c r="F19" s="18">
        <v>50000</v>
      </c>
      <c r="G19" s="17">
        <v>1</v>
      </c>
      <c r="H19" s="17"/>
      <c r="I19" s="17"/>
      <c r="J19" s="17"/>
      <c r="K19" s="17"/>
      <c r="L19" s="17"/>
      <c r="M19" s="17"/>
    </row>
    <row r="20" spans="1:13" ht="114.75" x14ac:dyDescent="0.25">
      <c r="A20" s="12" t="s">
        <v>7</v>
      </c>
      <c r="B20" s="4" t="str">
        <f>"Ставропольское городское отделение политической партии ""КОММУНИСТИЧЕСКАЯ ПАРТИЯ РОССИЙСКОЙ ФЕДЕРАЦИИ"""</f>
        <v>Ставропольское городское отделение политической партии "КОММУНИСТИЧЕСКАЯ ПАРТИЯ РОССИЙСКОЙ ФЕДЕРАЦИИ"</v>
      </c>
      <c r="C20" s="14">
        <v>198500</v>
      </c>
      <c r="D20" s="14"/>
      <c r="E20" s="13" t="str">
        <f>""</f>
        <v/>
      </c>
      <c r="F20" s="14">
        <v>118500</v>
      </c>
      <c r="G20" s="15">
        <v>1</v>
      </c>
      <c r="H20" s="14">
        <v>79960</v>
      </c>
      <c r="I20" s="16"/>
      <c r="J20" s="14"/>
      <c r="K20" s="13" t="str">
        <f>""</f>
        <v/>
      </c>
      <c r="L20" s="14"/>
      <c r="M20" s="13" t="str">
        <f>""</f>
        <v/>
      </c>
    </row>
    <row r="21" spans="1:13" x14ac:dyDescent="0.25">
      <c r="A21" s="8"/>
      <c r="B21" s="8"/>
      <c r="C21" s="8"/>
      <c r="D21" s="8"/>
      <c r="E21" s="8"/>
      <c r="F21" s="9">
        <v>80000</v>
      </c>
      <c r="G21" s="8">
        <v>1</v>
      </c>
      <c r="H21" s="8"/>
      <c r="I21" s="8"/>
      <c r="J21" s="8"/>
      <c r="K21" s="8"/>
      <c r="L21" s="8"/>
      <c r="M21" s="8"/>
    </row>
  </sheetData>
  <mergeCells count="18">
    <mergeCell ref="A2:M2"/>
    <mergeCell ref="A3:M3"/>
    <mergeCell ref="A6:A9"/>
    <mergeCell ref="B6:B9"/>
    <mergeCell ref="C6:G6"/>
    <mergeCell ref="H6:K6"/>
    <mergeCell ref="L6:M6"/>
    <mergeCell ref="C7:C9"/>
    <mergeCell ref="D7:G7"/>
    <mergeCell ref="H7:H9"/>
    <mergeCell ref="I7:K7"/>
    <mergeCell ref="L7:L9"/>
    <mergeCell ref="M7:M9"/>
    <mergeCell ref="D8:E8"/>
    <mergeCell ref="F8:G8"/>
    <mergeCell ref="I8:I9"/>
    <mergeCell ref="J8:J9"/>
    <mergeCell ref="K8:K9"/>
  </mergeCells>
  <pageMargins left="0.34722222222222221" right="0.1388888888888889" top="0.1388888888888889" bottom="0.1388888888888889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МорозоваЕС</cp:lastModifiedBy>
  <dcterms:created xsi:type="dcterms:W3CDTF">2016-08-31T09:57:48Z</dcterms:created>
  <dcterms:modified xsi:type="dcterms:W3CDTF">2016-09-01T08:18:11Z</dcterms:modified>
</cp:coreProperties>
</file>