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9" i="1"/>
  <c r="K19"/>
  <c r="E19"/>
  <c r="B19"/>
  <c r="M18"/>
  <c r="K18"/>
  <c r="E18"/>
  <c r="B1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<sst xmlns="http://schemas.openxmlformats.org/spreadsheetml/2006/main" count="20" uniqueCount="16">
  <si>
    <t>Отчет № 7. 10.08.2021 13:33:00</t>
  </si>
  <si>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
Внимание! Так как отчет содержит необработанные платежи, сведения, содержащиеся в нем, могут быть недостоверными или неполными.</t>
  </si>
  <si>
    <t>Выборы депутатов Ставропольской городской Думы восьмого созыва</t>
  </si>
  <si>
    <t>По состоянию на 09.08.2021</t>
  </si>
  <si>
    <t>В тыс. руб.</t>
  </si>
  <si>
    <t>1</t>
  </si>
  <si>
    <t>1.</t>
  </si>
  <si>
    <t/>
  </si>
  <si>
    <t>2.</t>
  </si>
  <si>
    <t>3.</t>
  </si>
  <si>
    <t>4.</t>
  </si>
  <si>
    <t>Председатель</t>
  </si>
  <si>
    <t>Избирательной комиссии города Ставрополя</t>
  </si>
  <si>
    <t>(подпись, дата)</t>
  </si>
  <si>
    <t>В.В. Филиппченко</t>
  </si>
  <si>
    <t>(инициалы, фамилия)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</si>
</sst>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workbookViewId="0"/>
  </sheetViews>
  <sheetFormatPr defaultRowHeight="15"/>
  <cols>
    <col min="1" max="1" width="8.140625" customWidth="1"/>
    <col min="2" max="4" width="15.7109375" customWidth="1"/>
    <col min="5" max="5" width="12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2.7109375" customWidth="1"/>
    <col min="12" max="12" width="15.7109375" customWidth="1"/>
    <col min="13" max="13" width="21.5703125" customWidth="1"/>
    <col min="14" max="14" width="9.140625" customWidth="1"/>
  </cols>
  <sheetData>
    <row r="1" spans="1:14" ht="15" customHeight="1">
      <c r="M1" s="1" t="s">
        <v>0</v>
      </c>
    </row>
    <row r="2" spans="1:14" ht="248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>
      <c r="M4" s="5" t="s">
        <v>3</v>
      </c>
    </row>
    <row r="5" spans="1:14">
      <c r="M5" s="5" t="s">
        <v>4</v>
      </c>
    </row>
    <row r="6" spans="1:14" ht="24" customHeight="1">
      <c r="A6" s="6" t="str">
        <f t="shared" ref="A6:A9" si="0">"№
п/п"</f>
        <v>№
п/п</v>
      </c>
      <c r="B6" s="6" t="str">
        <f t="shared" ref="B6:B9" si="1">"Наименование избирательного объединения"</f>
        <v>Наименование избирательного объединения</v>
      </c>
      <c r="C6" s="9" t="str">
        <f t="shared" ref="C6:G6" si="2">"Поступило средств"</f>
        <v>Поступило средств</v>
      </c>
      <c r="D6" s="10"/>
      <c r="E6" s="10"/>
      <c r="F6" s="10"/>
      <c r="G6" s="11"/>
      <c r="H6" s="9" t="str">
        <f t="shared" ref="H6:K6" si="3">"Израсходовано средств"</f>
        <v>Израсходовано средств</v>
      </c>
      <c r="I6" s="10"/>
      <c r="J6" s="10"/>
      <c r="K6" s="11"/>
      <c r="L6" s="9" t="str">
        <f t="shared" ref="L6:M6" si="4">"Возвращено средств"</f>
        <v>Возвращено средств</v>
      </c>
      <c r="M6" s="11"/>
    </row>
    <row r="7" spans="1:14" ht="51.95" customHeight="1">
      <c r="A7" s="7"/>
      <c r="B7" s="7"/>
      <c r="C7" s="6" t="str">
        <f t="shared" ref="C7:C9" si="5">"всего"</f>
        <v>всего</v>
      </c>
      <c r="D7" s="9" t="str">
        <f t="shared" ref="D7:G7" si="6">"из них"</f>
        <v>из них</v>
      </c>
      <c r="E7" s="10"/>
      <c r="F7" s="10"/>
      <c r="G7" s="11"/>
      <c r="H7" s="6" t="str">
        <f t="shared" ref="H7:H9" si="7">"всего"</f>
        <v>всего</v>
      </c>
      <c r="I7" s="9" t="str">
        <f t="shared" ref="I7:K7" si="8">"из них финансовые операции по расходованию средств на сумму, превышающую 47 205 тыс. рублей"</f>
        <v>из них финансовые операции по расходованию средств на сумму, превышающую 47 205 тыс. рублей</v>
      </c>
      <c r="J7" s="10"/>
      <c r="K7" s="11"/>
      <c r="L7" s="6" t="str">
        <f t="shared" ref="L7:L9" si="9">"сумма, тыс. руб."</f>
        <v>сумма, тыс. руб.</v>
      </c>
      <c r="M7" s="6" t="str">
        <f t="shared" ref="M7:M9" si="10">"основание возврата"</f>
        <v>основание возврата</v>
      </c>
      <c r="N7" s="4"/>
    </row>
    <row r="8" spans="1:14" ht="72.95" customHeight="1">
      <c r="A8" s="7"/>
      <c r="B8" s="7"/>
      <c r="C8" s="7"/>
      <c r="D8" s="9" t="str">
        <f t="shared" ref="D8:E8" si="11">"пожертвования от юридических лиц на сумму, превышающую 4 721 тыс. рублей"</f>
        <v>пожертвования от юридических лиц на сумму, превышающую 4 721 тыс. рублей</v>
      </c>
      <c r="E8" s="11"/>
      <c r="F8" s="9" t="str">
        <f t="shared" ref="F8:G8" si="12">"пожертвования от граждан на сумму, превышающую  2 360 тыс. рублей"</f>
        <v>пожертвования от граждан на сумму, превышающую  2 360 тыс. рублей</v>
      </c>
      <c r="G8" s="11"/>
      <c r="H8" s="7"/>
      <c r="I8" s="6" t="str">
        <f t="shared" ref="I8:I9" si="13">"дата операции"</f>
        <v>дата операции</v>
      </c>
      <c r="J8" s="6" t="str">
        <f t="shared" ref="J8:J9" si="14">"сумма, тыс. руб."</f>
        <v>сумма, тыс. руб.</v>
      </c>
      <c r="K8" s="6" t="str">
        <f t="shared" ref="K8:K9" si="15">"назначение платежа"</f>
        <v>назначение платежа</v>
      </c>
      <c r="L8" s="7"/>
      <c r="M8" s="7"/>
      <c r="N8" s="4"/>
    </row>
    <row r="9" spans="1:14" ht="60" customHeight="1">
      <c r="A9" s="8"/>
      <c r="B9" s="8"/>
      <c r="C9" s="8"/>
      <c r="D9" s="12" t="str">
        <f>"сумма, тыс. руб."</f>
        <v>сумма, тыс. руб.</v>
      </c>
      <c r="E9" s="12" t="str">
        <f>"наименование юридического лица"</f>
        <v>наименование юридического лица</v>
      </c>
      <c r="F9" s="12" t="str">
        <f>"сумма, тыс. руб."</f>
        <v>сумма, тыс. руб.</v>
      </c>
      <c r="G9" s="12" t="str">
        <f>"кол-во граждан"</f>
        <v>кол-во граждан</v>
      </c>
      <c r="H9" s="8"/>
      <c r="I9" s="8"/>
      <c r="J9" s="8"/>
      <c r="K9" s="8"/>
      <c r="L9" s="8"/>
      <c r="M9" s="8"/>
      <c r="N9" s="4"/>
    </row>
    <row r="10" spans="1:14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4"/>
    </row>
    <row r="11" spans="1:14" ht="120" customHeight="1">
      <c r="A11" s="15" t="s">
        <v>6</v>
      </c>
      <c r="B11" s="16" t="str">
        <f>"Региональное отделение в Ставропольском крае Политической партии ""НОВЫЕ ЛЮДИ"""</f>
        <v>Региональное отделение в Ставропольском крае Политической партии "НОВЫЕ ЛЮДИ"</v>
      </c>
      <c r="C11" s="17">
        <v>1.8</v>
      </c>
      <c r="D11" s="17"/>
      <c r="E11" s="16" t="str">
        <f>""</f>
        <v/>
      </c>
      <c r="F11" s="17"/>
      <c r="G11" s="18"/>
      <c r="H11" s="17">
        <v>1.72</v>
      </c>
      <c r="I11" s="19"/>
      <c r="J11" s="17"/>
      <c r="K11" s="16" t="str">
        <f>""</f>
        <v/>
      </c>
      <c r="L11" s="17"/>
      <c r="M11" s="16" t="str">
        <f>""</f>
        <v/>
      </c>
      <c r="N11" s="13"/>
    </row>
    <row r="12" spans="1:14" ht="165" customHeight="1">
      <c r="A12" s="14" t="s">
        <v>7</v>
      </c>
      <c r="B12" s="20" t="str">
        <f>"Итого по политической партии (Региональное отделение в Ставропольском крае Политической партии ""НОВЫЕ ЛЮДИ"")"</f>
        <v>Итого по политической партии (Региональное отделение в Ставропольском крае Политической партии "НОВЫЕ ЛЮДИ")</v>
      </c>
      <c r="C12" s="21">
        <v>1.8</v>
      </c>
      <c r="D12" s="21">
        <v>0</v>
      </c>
      <c r="E12" s="20" t="str">
        <f>""</f>
        <v/>
      </c>
      <c r="F12" s="21">
        <v>0</v>
      </c>
      <c r="G12" s="22"/>
      <c r="H12" s="21">
        <v>1.72</v>
      </c>
      <c r="I12" s="23"/>
      <c r="J12" s="21">
        <v>0</v>
      </c>
      <c r="K12" s="20" t="str">
        <f>""</f>
        <v/>
      </c>
      <c r="L12" s="21">
        <v>0</v>
      </c>
      <c r="M12" s="20" t="str">
        <f>""</f>
        <v/>
      </c>
      <c r="N12" s="13"/>
    </row>
    <row r="13" spans="1:14" ht="180" customHeight="1">
      <c r="A13" s="15" t="s">
        <v>8</v>
      </c>
      <c r="B13" s="16" t="str">
        <f>"Региональное отделение Социалистической политической партии ""СПРАВЕДЛИВАЯ РОССИЯ - ПАТРИОТЫ - ЗА ПРАВДУ"" в Ставропольском крае"</f>
        <v>Региональное отделение Социалистической политической партии "СПРАВЕДЛИВАЯ РОССИЯ - ПАТРИОТЫ - ЗА ПРАВДУ" в Ставропольском крае</v>
      </c>
      <c r="C13" s="17">
        <v>250</v>
      </c>
      <c r="D13" s="17"/>
      <c r="E13" s="16" t="str">
        <f>""</f>
        <v/>
      </c>
      <c r="F13" s="17"/>
      <c r="G13" s="18"/>
      <c r="H13" s="17">
        <v>230.37</v>
      </c>
      <c r="I13" s="19"/>
      <c r="J13" s="17"/>
      <c r="K13" s="16" t="str">
        <f>""</f>
        <v/>
      </c>
      <c r="L13" s="17"/>
      <c r="M13" s="16" t="str">
        <f>""</f>
        <v/>
      </c>
      <c r="N13" s="13"/>
    </row>
    <row r="14" spans="1:14" ht="225" customHeight="1">
      <c r="A14" s="14" t="s">
        <v>7</v>
      </c>
      <c r="B14" s="20" t="str">
        <f>"Итого по политической партии (Региональное отделение Социалистической политической партии ""СПРАВЕДЛИВАЯ РОССИЯ - ПАТРИОТЫ - ЗА ПРАВДУ"" в Ставропольском крае)"</f>
        <v>Итого по политической партии (Региональное отделение Социалистической политической партии "СПРАВЕДЛИВАЯ РОССИЯ - ПАТРИОТЫ - ЗА ПРАВДУ" в Ставропольском крае)</v>
      </c>
      <c r="C14" s="21">
        <v>250</v>
      </c>
      <c r="D14" s="21">
        <v>0</v>
      </c>
      <c r="E14" s="20" t="str">
        <f>""</f>
        <v/>
      </c>
      <c r="F14" s="21">
        <v>0</v>
      </c>
      <c r="G14" s="22"/>
      <c r="H14" s="21">
        <v>230.37</v>
      </c>
      <c r="I14" s="23"/>
      <c r="J14" s="21">
        <v>0</v>
      </c>
      <c r="K14" s="20" t="str">
        <f>""</f>
        <v/>
      </c>
      <c r="L14" s="21">
        <v>0</v>
      </c>
      <c r="M14" s="20" t="str">
        <f>""</f>
        <v/>
      </c>
      <c r="N14" s="13"/>
    </row>
    <row r="15" spans="1:14" ht="150" customHeight="1">
      <c r="A15" s="15" t="s">
        <v>9</v>
      </c>
      <c r="B15" s="16" t="str">
        <f>"Ставропольское  местное отделение Всероссийской политической партии ""ЕДИНАЯ РОССИЯ"" в Ставропольском крае"</f>
        <v>Ставропольское  местное отделение Всероссийской политической партии "ЕДИНАЯ РОССИЯ" в Ставропольском крае</v>
      </c>
      <c r="C15" s="17">
        <v>2500</v>
      </c>
      <c r="D15" s="17"/>
      <c r="E15" s="16" t="str">
        <f>""</f>
        <v/>
      </c>
      <c r="F15" s="17"/>
      <c r="G15" s="18"/>
      <c r="H15" s="17">
        <v>255</v>
      </c>
      <c r="I15" s="19"/>
      <c r="J15" s="17"/>
      <c r="K15" s="16" t="str">
        <f>""</f>
        <v/>
      </c>
      <c r="L15" s="17"/>
      <c r="M15" s="16" t="str">
        <f>""</f>
        <v/>
      </c>
      <c r="N15" s="13"/>
    </row>
    <row r="16" spans="1:14" ht="195" customHeight="1">
      <c r="A16" s="14" t="s">
        <v>7</v>
      </c>
      <c r="B16" s="20" t="str">
        <f>"Итого по политической партии (Ставропольское  местное отделение Всероссийской политической партии ""ЕДИНАЯ РОССИЯ"" в Ставропольском крае)"</f>
        <v>Итого по политической партии (Ставропольское  местное отделение Всероссийской политической партии "ЕДИНАЯ РОССИЯ" в Ставропольском крае)</v>
      </c>
      <c r="C16" s="21">
        <v>2500</v>
      </c>
      <c r="D16" s="21">
        <v>0</v>
      </c>
      <c r="E16" s="20" t="str">
        <f>""</f>
        <v/>
      </c>
      <c r="F16" s="21">
        <v>0</v>
      </c>
      <c r="G16" s="22"/>
      <c r="H16" s="21">
        <v>255</v>
      </c>
      <c r="I16" s="23"/>
      <c r="J16" s="21">
        <v>0</v>
      </c>
      <c r="K16" s="20" t="str">
        <f>""</f>
        <v/>
      </c>
      <c r="L16" s="21">
        <v>0</v>
      </c>
      <c r="M16" s="20" t="str">
        <f>""</f>
        <v/>
      </c>
      <c r="N16" s="13"/>
    </row>
    <row r="17" spans="1:14" ht="150" customHeight="1">
      <c r="A17" s="15" t="s">
        <v>10</v>
      </c>
      <c r="B17" s="16" t="str">
        <f>"Ставропольское региональное отделение Политической партии  ЛДПР - Либерально-демократической партии России"</f>
        <v>Ставропольское региональное отделение Политической партии  ЛДПР - Либерально-демократической партии России</v>
      </c>
      <c r="C17" s="17">
        <v>1500</v>
      </c>
      <c r="D17" s="17"/>
      <c r="E17" s="16" t="str">
        <f>""</f>
        <v/>
      </c>
      <c r="F17" s="17"/>
      <c r="G17" s="18"/>
      <c r="H17" s="17">
        <v>491.05</v>
      </c>
      <c r="I17" s="19"/>
      <c r="J17" s="17"/>
      <c r="K17" s="16" t="str">
        <f>""</f>
        <v/>
      </c>
      <c r="L17" s="17"/>
      <c r="M17" s="16" t="str">
        <f>""</f>
        <v/>
      </c>
      <c r="N17" s="13"/>
    </row>
    <row r="18" spans="1:14" ht="195" customHeight="1">
      <c r="A18" s="14" t="s">
        <v>7</v>
      </c>
      <c r="B18" s="20" t="str">
        <f>"Итого по политической партии (Ставропольское региональное отделение Политической партии  ЛДПР - Либерально-демократической партии России)"</f>
        <v>Итого по политической партии (Ставропольское региональное отделение Политической партии  ЛДПР - Либерально-демократической партии России)</v>
      </c>
      <c r="C18" s="21">
        <v>1500</v>
      </c>
      <c r="D18" s="21">
        <v>0</v>
      </c>
      <c r="E18" s="20" t="str">
        <f>""</f>
        <v/>
      </c>
      <c r="F18" s="21">
        <v>0</v>
      </c>
      <c r="G18" s="22"/>
      <c r="H18" s="21">
        <v>491.05</v>
      </c>
      <c r="I18" s="23"/>
      <c r="J18" s="21">
        <v>0</v>
      </c>
      <c r="K18" s="20" t="str">
        <f>""</f>
        <v/>
      </c>
      <c r="L18" s="21">
        <v>0</v>
      </c>
      <c r="M18" s="20" t="str">
        <f>""</f>
        <v/>
      </c>
      <c r="N18" s="13"/>
    </row>
    <row r="19" spans="1:14">
      <c r="A19" s="14" t="s">
        <v>7</v>
      </c>
      <c r="B19" s="20" t="str">
        <f>"Итого"</f>
        <v>Итого</v>
      </c>
      <c r="C19" s="21">
        <v>4251.8</v>
      </c>
      <c r="D19" s="21">
        <v>0</v>
      </c>
      <c r="E19" s="20" t="str">
        <f>""</f>
        <v/>
      </c>
      <c r="F19" s="21">
        <v>0</v>
      </c>
      <c r="G19" s="22">
        <v>0</v>
      </c>
      <c r="H19" s="21">
        <v>978.14</v>
      </c>
      <c r="I19" s="23"/>
      <c r="J19" s="21">
        <v>0</v>
      </c>
      <c r="K19" s="20" t="str">
        <f>""</f>
        <v/>
      </c>
      <c r="L19" s="21">
        <v>0</v>
      </c>
      <c r="M19" s="20" t="str">
        <f>""</f>
        <v/>
      </c>
      <c r="N19" s="13"/>
    </row>
    <row r="20" spans="1:14">
      <c r="N20" s="13"/>
    </row>
    <row r="22" spans="1:14">
      <c r="A22" s="24" t="s">
        <v>11</v>
      </c>
      <c r="B22" s="24"/>
      <c r="C22" s="24"/>
      <c r="D22" s="24"/>
      <c r="F22" s="26"/>
      <c r="G22" s="26"/>
      <c r="H22" s="26"/>
      <c r="K22" s="28" t="s">
        <v>14</v>
      </c>
      <c r="L22" s="28"/>
      <c r="M22" s="28"/>
    </row>
    <row r="23" spans="1:14" ht="30" customHeight="1">
      <c r="A23" s="25" t="s">
        <v>12</v>
      </c>
      <c r="B23" s="25"/>
      <c r="C23" s="25"/>
      <c r="D23" s="25"/>
      <c r="F23" s="27" t="s">
        <v>13</v>
      </c>
      <c r="G23" s="27"/>
      <c r="H23" s="27"/>
      <c r="K23" s="29" t="s">
        <v>15</v>
      </c>
      <c r="L23" s="29"/>
      <c r="M23" s="29"/>
    </row>
  </sheetData>
  <mergeCells count="24">
    <mergeCell ref="A22:D22"/>
    <mergeCell ref="A23:D23"/>
    <mergeCell ref="F22:H22"/>
    <mergeCell ref="F23:H23"/>
    <mergeCell ref="K22:M22"/>
    <mergeCell ref="K23:M23"/>
    <mergeCell ref="I7:K7"/>
    <mergeCell ref="L7:L9"/>
    <mergeCell ref="M7:M9"/>
    <mergeCell ref="D8:E8"/>
    <mergeCell ref="F8:G8"/>
    <mergeCell ref="I8:I9"/>
    <mergeCell ref="J8:J9"/>
    <mergeCell ref="K8:K9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2021-08-10T10:34:31Z</dcterms:created>
  <dcterms:modified xsi:type="dcterms:W3CDTF">2021-08-10T10:35:02Z</dcterms:modified>
</cp:coreProperties>
</file>