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8695" windowHeight="1507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I7" i="1"/>
  <c r="F8"/>
  <c r="D8"/>
  <c r="M17"/>
  <c r="K17"/>
  <c r="E17"/>
  <c r="B17"/>
  <c r="M16"/>
  <c r="K16"/>
  <c r="E16"/>
  <c r="B16"/>
  <c r="M15"/>
  <c r="K15"/>
  <c r="E15"/>
  <c r="B15"/>
  <c r="M14"/>
  <c r="K14"/>
  <c r="E14"/>
  <c r="B14"/>
  <c r="M13"/>
  <c r="K13"/>
  <c r="E13"/>
  <c r="B13"/>
  <c r="M12"/>
  <c r="K12"/>
  <c r="E12"/>
  <c r="B12"/>
  <c r="M11"/>
  <c r="K11"/>
  <c r="E11"/>
  <c r="B11"/>
  <c r="M10"/>
  <c r="L10"/>
  <c r="K10"/>
  <c r="J10"/>
  <c r="I10"/>
  <c r="H10"/>
  <c r="G10"/>
  <c r="F10"/>
  <c r="E10"/>
  <c r="D10"/>
  <c r="C10"/>
  <c r="B10"/>
  <c r="G9"/>
  <c r="F9"/>
  <c r="E9"/>
  <c r="D9"/>
  <c r="K8"/>
  <c r="J8"/>
  <c r="I8"/>
  <c r="M7"/>
  <c r="L7"/>
  <c r="H7"/>
  <c r="D7"/>
  <c r="C7"/>
  <c r="L6"/>
  <c r="H6"/>
  <c r="C6"/>
  <c r="B6"/>
  <c r="A6"/>
</calcChain>
</file>

<file path=xl/sharedStrings.xml><?xml version="1.0" encoding="utf-8"?>
<sst xmlns="http://schemas.openxmlformats.org/spreadsheetml/2006/main" count="12" uniqueCount="9">
  <si>
    <t>СВЕДЕНИЯ
о поступлении средств в избирательные фонды избирательных объединений и расходовании этих средств
(на основании данных, предоставленных филиалами ПАО Сбербанк и другой кредитной организацией)
Внимание! Так как отчет содержит необработанные платежи, сведения, содержащиеся в нем, могут быть недостоверными или неполными.</t>
  </si>
  <si>
    <t>Выборы депутатов Ставропольской городской Думы восьмого созыва</t>
  </si>
  <si>
    <t>По состоянию на 06.09.2021</t>
  </si>
  <si>
    <t>В тыс. руб.</t>
  </si>
  <si>
    <t>1</t>
  </si>
  <si>
    <t>1.</t>
  </si>
  <si>
    <t/>
  </si>
  <si>
    <t>2.</t>
  </si>
  <si>
    <t>3.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</si>
</sst>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"/>
  <sheetViews>
    <sheetView tabSelected="1" workbookViewId="0">
      <selection activeCell="A2" sqref="A2:M2"/>
    </sheetView>
  </sheetViews>
  <sheetFormatPr defaultRowHeight="15"/>
  <cols>
    <col min="1" max="1" width="8.140625" customWidth="1"/>
    <col min="2" max="4" width="15.7109375" customWidth="1"/>
    <col min="5" max="5" width="12.7109375" customWidth="1"/>
    <col min="6" max="6" width="15.7109375" customWidth="1"/>
    <col min="7" max="7" width="5.7109375" customWidth="1"/>
    <col min="8" max="8" width="15.7109375" customWidth="1"/>
    <col min="9" max="9" width="13.140625" customWidth="1"/>
    <col min="10" max="10" width="15.7109375" customWidth="1"/>
    <col min="11" max="11" width="12.7109375" customWidth="1"/>
    <col min="12" max="12" width="15.7109375" customWidth="1"/>
    <col min="13" max="13" width="21.5703125" customWidth="1"/>
    <col min="14" max="14" width="9.140625" customWidth="1"/>
  </cols>
  <sheetData>
    <row r="1" spans="1:14" ht="15" customHeight="1">
      <c r="M1" s="1"/>
    </row>
    <row r="2" spans="1:14" ht="248.25" customHeight="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5.7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>
      <c r="M4" s="5" t="s">
        <v>2</v>
      </c>
    </row>
    <row r="5" spans="1:14">
      <c r="M5" s="5" t="s">
        <v>3</v>
      </c>
    </row>
    <row r="6" spans="1:14" ht="24" customHeight="1">
      <c r="A6" s="6" t="str">
        <f t="shared" ref="A6:A9" si="0">"№
п/п"</f>
        <v>№
п/п</v>
      </c>
      <c r="B6" s="6" t="str">
        <f t="shared" ref="B6:B9" si="1">"Наименование избирательного объединения"</f>
        <v>Наименование избирательного объединения</v>
      </c>
      <c r="C6" s="9" t="str">
        <f t="shared" ref="C6:G6" si="2">"Поступило средств"</f>
        <v>Поступило средств</v>
      </c>
      <c r="D6" s="10"/>
      <c r="E6" s="10"/>
      <c r="F6" s="10"/>
      <c r="G6" s="11"/>
      <c r="H6" s="9" t="str">
        <f t="shared" ref="H6:K6" si="3">"Израсходовано средств"</f>
        <v>Израсходовано средств</v>
      </c>
      <c r="I6" s="10"/>
      <c r="J6" s="10"/>
      <c r="K6" s="11"/>
      <c r="L6" s="9" t="str">
        <f t="shared" ref="L6:M6" si="4">"Возвращено средств"</f>
        <v>Возвращено средств</v>
      </c>
      <c r="M6" s="11"/>
    </row>
    <row r="7" spans="1:14" ht="51.95" customHeight="1">
      <c r="A7" s="7"/>
      <c r="B7" s="7"/>
      <c r="C7" s="6" t="str">
        <f t="shared" ref="C7:C9" si="5">"всего"</f>
        <v>всего</v>
      </c>
      <c r="D7" s="9" t="str">
        <f t="shared" ref="D7:G7" si="6">"из них"</f>
        <v>из них</v>
      </c>
      <c r="E7" s="10"/>
      <c r="F7" s="10"/>
      <c r="G7" s="11"/>
      <c r="H7" s="6" t="str">
        <f t="shared" ref="H7:H9" si="7">"всего"</f>
        <v>всего</v>
      </c>
      <c r="I7" s="9" t="str">
        <f>"из них финансовые операции по расходованию средств на сумму, превышающую 100 тыс. рублей"</f>
        <v>из них финансовые операции по расходованию средств на сумму, превышающую 100 тыс. рублей</v>
      </c>
      <c r="J7" s="10"/>
      <c r="K7" s="11"/>
      <c r="L7" s="6" t="str">
        <f t="shared" ref="L7:L9" si="8">"сумма, тыс. руб."</f>
        <v>сумма, тыс. руб.</v>
      </c>
      <c r="M7" s="6" t="str">
        <f t="shared" ref="M7:M9" si="9">"основание возврата"</f>
        <v>основание возврата</v>
      </c>
      <c r="N7" s="4"/>
    </row>
    <row r="8" spans="1:14" ht="72.95" customHeight="1">
      <c r="A8" s="7"/>
      <c r="B8" s="7"/>
      <c r="C8" s="7"/>
      <c r="D8" s="9" t="str">
        <f>"пожертвования от юридических лиц на сумму, превышающую 200 F8тыс. рублей"</f>
        <v>пожертвования от юридических лиц на сумму, превышающую 200 F8тыс. рублей</v>
      </c>
      <c r="E8" s="11"/>
      <c r="F8" s="9" t="str">
        <f>"пожертвования от граждан на сумму, превышающую  20  тыс. рублей"</f>
        <v>пожертвования от граждан на сумму, превышающую  20  тыс. рублей</v>
      </c>
      <c r="G8" s="11"/>
      <c r="H8" s="7"/>
      <c r="I8" s="6" t="str">
        <f t="shared" ref="I8:I9" si="10">"дата операции"</f>
        <v>дата операции</v>
      </c>
      <c r="J8" s="6" t="str">
        <f t="shared" ref="J8:J9" si="11">"сумма, тыс. руб."</f>
        <v>сумма, тыс. руб.</v>
      </c>
      <c r="K8" s="6" t="str">
        <f t="shared" ref="K8:K9" si="12">"назначение платежа"</f>
        <v>назначение платежа</v>
      </c>
      <c r="L8" s="7"/>
      <c r="M8" s="7"/>
      <c r="N8" s="4"/>
    </row>
    <row r="9" spans="1:14" ht="60" customHeight="1">
      <c r="A9" s="8"/>
      <c r="B9" s="8"/>
      <c r="C9" s="8"/>
      <c r="D9" s="12" t="str">
        <f>"сумма, тыс. руб."</f>
        <v>сумма, тыс. руб.</v>
      </c>
      <c r="E9" s="12" t="str">
        <f>"наименование юридического лица"</f>
        <v>наименование юридического лица</v>
      </c>
      <c r="F9" s="12" t="str">
        <f>"сумма, тыс. руб."</f>
        <v>сумма, тыс. руб.</v>
      </c>
      <c r="G9" s="12" t="str">
        <f>"кол-во граждан"</f>
        <v>кол-во граждан</v>
      </c>
      <c r="H9" s="8"/>
      <c r="I9" s="8"/>
      <c r="J9" s="8"/>
      <c r="K9" s="8"/>
      <c r="L9" s="8"/>
      <c r="M9" s="8"/>
      <c r="N9" s="4"/>
    </row>
    <row r="10" spans="1:14">
      <c r="A10" s="14" t="s">
        <v>4</v>
      </c>
      <c r="B10" s="12" t="str">
        <f>"2"</f>
        <v>2</v>
      </c>
      <c r="C10" s="12" t="str">
        <f>"3"</f>
        <v>3</v>
      </c>
      <c r="D10" s="12" t="str">
        <f>"4"</f>
        <v>4</v>
      </c>
      <c r="E10" s="12" t="str">
        <f>"5"</f>
        <v>5</v>
      </c>
      <c r="F10" s="12" t="str">
        <f>"6"</f>
        <v>6</v>
      </c>
      <c r="G10" s="12" t="str">
        <f>"7"</f>
        <v>7</v>
      </c>
      <c r="H10" s="12" t="str">
        <f>"8"</f>
        <v>8</v>
      </c>
      <c r="I10" s="12" t="str">
        <f>"9"</f>
        <v>9</v>
      </c>
      <c r="J10" s="12" t="str">
        <f>"10"</f>
        <v>10</v>
      </c>
      <c r="K10" s="12" t="str">
        <f>"11"</f>
        <v>11</v>
      </c>
      <c r="L10" s="12" t="str">
        <f>"12"</f>
        <v>12</v>
      </c>
      <c r="M10" s="12" t="str">
        <f>"13"</f>
        <v>13</v>
      </c>
      <c r="N10" s="4"/>
    </row>
    <row r="11" spans="1:14" ht="150" customHeight="1">
      <c r="A11" s="15" t="s">
        <v>5</v>
      </c>
      <c r="B11" s="16" t="str">
        <f>"Ставропольское  местное отделение Всероссийской политической партии ""ЕДИНАЯ РОССИЯ"" в Ставропольском крае"</f>
        <v>Ставропольское  местное отделение Всероссийской политической партии "ЕДИНАЯ РОССИЯ" в Ставропольском крае</v>
      </c>
      <c r="C11" s="17">
        <v>17500</v>
      </c>
      <c r="D11" s="17">
        <v>15000</v>
      </c>
      <c r="E11" s="16" t="str">
        <f>"Ставропольское региональное отделение ВПП ""ЕДИНАЯ РОССИЯ"""</f>
        <v>Ставропольское региональное отделение ВПП "ЕДИНАЯ РОССИЯ"</v>
      </c>
      <c r="F11" s="17"/>
      <c r="G11" s="18"/>
      <c r="H11" s="17">
        <v>9862.51</v>
      </c>
      <c r="I11" s="19"/>
      <c r="J11" s="17"/>
      <c r="K11" s="16" t="str">
        <f>""</f>
        <v/>
      </c>
      <c r="L11" s="17"/>
      <c r="M11" s="16" t="str">
        <f>""</f>
        <v/>
      </c>
      <c r="N11" s="13"/>
    </row>
    <row r="12" spans="1:14" ht="195" customHeight="1">
      <c r="A12" s="14" t="s">
        <v>6</v>
      </c>
      <c r="B12" s="20" t="str">
        <f>"Итого по политической партии (Ставропольское  местное отделение Всероссийской политической партии ""ЕДИНАЯ РОССИЯ"" в Ставропольском крае)"</f>
        <v>Итого по политической партии (Ставропольское  местное отделение Всероссийской политической партии "ЕДИНАЯ РОССИЯ" в Ставропольском крае)</v>
      </c>
      <c r="C12" s="21">
        <v>17500</v>
      </c>
      <c r="D12" s="21">
        <v>15000</v>
      </c>
      <c r="E12" s="20" t="str">
        <f>""</f>
        <v/>
      </c>
      <c r="F12" s="21">
        <v>0</v>
      </c>
      <c r="G12" s="22"/>
      <c r="H12" s="21">
        <v>9862.51</v>
      </c>
      <c r="I12" s="23"/>
      <c r="J12" s="21">
        <v>0</v>
      </c>
      <c r="K12" s="20" t="str">
        <f>""</f>
        <v/>
      </c>
      <c r="L12" s="21">
        <v>0</v>
      </c>
      <c r="M12" s="20" t="str">
        <f>""</f>
        <v/>
      </c>
      <c r="N12" s="13"/>
    </row>
    <row r="13" spans="1:14" ht="150" customHeight="1">
      <c r="A13" s="15" t="s">
        <v>7</v>
      </c>
      <c r="B13" s="16" t="str">
        <f>"Ставропольское региональное отделение Политической партии  ЛДПР - Либерально-демократической партии России"</f>
        <v>Ставропольское региональное отделение Политической партии  ЛДПР - Либерально-демократической партии России</v>
      </c>
      <c r="C13" s="17">
        <v>1500</v>
      </c>
      <c r="D13" s="17"/>
      <c r="E13" s="16" t="str">
        <f>""</f>
        <v/>
      </c>
      <c r="F13" s="17"/>
      <c r="G13" s="18"/>
      <c r="H13" s="17">
        <v>1499.35</v>
      </c>
      <c r="I13" s="19"/>
      <c r="J13" s="17"/>
      <c r="K13" s="16" t="str">
        <f>""</f>
        <v/>
      </c>
      <c r="L13" s="17"/>
      <c r="M13" s="16" t="str">
        <f>""</f>
        <v/>
      </c>
      <c r="N13" s="13"/>
    </row>
    <row r="14" spans="1:14" ht="195" customHeight="1">
      <c r="A14" s="14" t="s">
        <v>6</v>
      </c>
      <c r="B14" s="20" t="str">
        <f>"Итого по политической партии (Ставропольское региональное отделение Политической партии  ЛДПР - Либерально-демократической партии России)"</f>
        <v>Итого по политической партии (Ставропольское региональное отделение Политической партии  ЛДПР - Либерально-демократической партии России)</v>
      </c>
      <c r="C14" s="21">
        <v>1500</v>
      </c>
      <c r="D14" s="21">
        <v>0</v>
      </c>
      <c r="E14" s="20" t="str">
        <f>""</f>
        <v/>
      </c>
      <c r="F14" s="21">
        <v>0</v>
      </c>
      <c r="G14" s="22"/>
      <c r="H14" s="21">
        <v>1499.35</v>
      </c>
      <c r="I14" s="23"/>
      <c r="J14" s="21">
        <v>0</v>
      </c>
      <c r="K14" s="20" t="str">
        <f>""</f>
        <v/>
      </c>
      <c r="L14" s="21">
        <v>0</v>
      </c>
      <c r="M14" s="20" t="str">
        <f>""</f>
        <v/>
      </c>
      <c r="N14" s="13"/>
    </row>
    <row r="15" spans="1:14" ht="180" customHeight="1">
      <c r="A15" s="15" t="s">
        <v>8</v>
      </c>
      <c r="B15" s="16" t="str">
        <f>"Региональное отделение Социалистической политической партии ""СПРАВЕДЛИВАЯ РОССИЯ - ПАТРИОТЫ - ЗА ПРАВДУ"" в Ставропольском крае"</f>
        <v>Региональное отделение Социалистической политической партии "СПРАВЕДЛИВАЯ РОССИЯ - ПАТРИОТЫ - ЗА ПРАВДУ" в Ставропольском крае</v>
      </c>
      <c r="C15" s="17">
        <v>650</v>
      </c>
      <c r="D15" s="17"/>
      <c r="E15" s="16" t="str">
        <f>""</f>
        <v/>
      </c>
      <c r="F15" s="17"/>
      <c r="G15" s="18"/>
      <c r="H15" s="17">
        <v>756.1</v>
      </c>
      <c r="I15" s="19"/>
      <c r="J15" s="17"/>
      <c r="K15" s="16" t="str">
        <f>""</f>
        <v/>
      </c>
      <c r="L15" s="17"/>
      <c r="M15" s="16" t="str">
        <f>""</f>
        <v/>
      </c>
      <c r="N15" s="13"/>
    </row>
    <row r="16" spans="1:14" ht="225" customHeight="1">
      <c r="A16" s="14" t="s">
        <v>6</v>
      </c>
      <c r="B16" s="20" t="str">
        <f>"Итого по политической партии (Региональное отделение Социалистической политической партии ""СПРАВЕДЛИВАЯ РОССИЯ - ПАТРИОТЫ - ЗА ПРАВДУ"" в Ставропольском крае)"</f>
        <v>Итого по политической партии (Региональное отделение Социалистической политической партии "СПРАВЕДЛИВАЯ РОССИЯ - ПАТРИОТЫ - ЗА ПРАВДУ" в Ставропольском крае)</v>
      </c>
      <c r="C16" s="21">
        <v>650</v>
      </c>
      <c r="D16" s="21">
        <v>0</v>
      </c>
      <c r="E16" s="20" t="str">
        <f>""</f>
        <v/>
      </c>
      <c r="F16" s="21">
        <v>0</v>
      </c>
      <c r="G16" s="22"/>
      <c r="H16" s="21">
        <v>756.1</v>
      </c>
      <c r="I16" s="23"/>
      <c r="J16" s="21">
        <v>0</v>
      </c>
      <c r="K16" s="20" t="str">
        <f>""</f>
        <v/>
      </c>
      <c r="L16" s="21">
        <v>0</v>
      </c>
      <c r="M16" s="20" t="str">
        <f>""</f>
        <v/>
      </c>
      <c r="N16" s="13"/>
    </row>
    <row r="17" spans="1:14">
      <c r="A17" s="14" t="s">
        <v>6</v>
      </c>
      <c r="B17" s="20" t="str">
        <f>"Итого"</f>
        <v>Итого</v>
      </c>
      <c r="C17" s="21">
        <v>19650</v>
      </c>
      <c r="D17" s="21">
        <v>15000</v>
      </c>
      <c r="E17" s="20" t="str">
        <f>""</f>
        <v/>
      </c>
      <c r="F17" s="21">
        <v>0</v>
      </c>
      <c r="G17" s="22">
        <v>0</v>
      </c>
      <c r="H17" s="21">
        <v>12117.95</v>
      </c>
      <c r="I17" s="23"/>
      <c r="J17" s="21">
        <v>0</v>
      </c>
      <c r="K17" s="20" t="str">
        <f>""</f>
        <v/>
      </c>
      <c r="L17" s="21">
        <v>0</v>
      </c>
      <c r="M17" s="20" t="str">
        <f>""</f>
        <v/>
      </c>
      <c r="N17" s="13"/>
    </row>
    <row r="18" spans="1:14">
      <c r="N18" s="13"/>
    </row>
  </sheetData>
  <mergeCells count="18">
    <mergeCell ref="I7:K7"/>
    <mergeCell ref="L7:L9"/>
    <mergeCell ref="M7:M9"/>
    <mergeCell ref="D8:E8"/>
    <mergeCell ref="F8:G8"/>
    <mergeCell ref="I8:I9"/>
    <mergeCell ref="J8:J9"/>
    <mergeCell ref="K8:K9"/>
    <mergeCell ref="A2:M2"/>
    <mergeCell ref="A3:M3"/>
    <mergeCell ref="A6:A9"/>
    <mergeCell ref="B6:B9"/>
    <mergeCell ref="C6:G6"/>
    <mergeCell ref="H6:K6"/>
    <mergeCell ref="L6:M6"/>
    <mergeCell ref="C7:C9"/>
    <mergeCell ref="D7:G7"/>
    <mergeCell ref="H7:H9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2021-09-07T07:35:25Z</dcterms:created>
  <dcterms:modified xsi:type="dcterms:W3CDTF">2021-09-07T07:38:46Z</dcterms:modified>
</cp:coreProperties>
</file>